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con.inc. state." sheetId="1" r:id="rId1"/>
    <sheet name="con.bal.sheet" sheetId="2" r:id="rId2"/>
  </sheets>
  <definedNames>
    <definedName name="CONSOL.BAL.SH">'con.bal.sheet'!$A$1:$F$66</definedName>
    <definedName name="CONSOL.INC.STAT">'con.inc. state.'!$A$1:$H$68</definedName>
    <definedName name="NOTESPAGE1">#REF!</definedName>
    <definedName name="NOTESPAGE2">#REF!</definedName>
    <definedName name="NOTESPAGE3">#REF!</definedName>
    <definedName name="_xlnm.Print_Area" localSheetId="1">'con.bal.sheet'!$A$1:$G$66</definedName>
    <definedName name="_xlnm.Print_Area" localSheetId="0">'con.inc. state.'!$A$1:$H$67</definedName>
    <definedName name="_xlnm.Print_Area">'con.bal.sheet'!$A$1:$F$66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<sst xmlns="http://schemas.openxmlformats.org/spreadsheetml/2006/main" count="183" uniqueCount="109">
  <si>
    <t>PRESTAR RESOURCES BHD  ( 123066-A)</t>
  </si>
  <si>
    <t>QUARTERLY REPORT ON CONSOLIDATED RESULTS FOR THE FINANCIAL PERIOD ENDED 31/12/1999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</si>
  <si>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</si>
  <si>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</si>
  <si>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</si>
  <si>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</si>
  <si>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</si>
  <si>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</si>
  <si>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</si>
  <si>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</si>
  <si>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</si>
  <si>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</si>
  <si>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</si>
  <si>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</si>
  <si>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</si>
  <si>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</si>
  <si>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</si>
  <si>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</si>
  <si>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</si>
  <si>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</si>
  <si>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 </t>
  </si>
  <si>
    <t>interests 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</si>
  <si>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</si>
  <si>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</si>
  <si>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</si>
  <si>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</si>
  <si>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</t>
  </si>
  <si>
    <t xml:space="preserve">and exceptional items but before income tax, </t>
  </si>
  <si>
    <t>minority interests and extraordinary items</t>
  </si>
  <si>
    <t>Share in the results of associated companies</t>
  </si>
  <si>
    <t xml:space="preserve">Profit/(loss) before taxation, minority </t>
  </si>
  <si>
    <t>Taxation</t>
  </si>
  <si>
    <t>(ii)</t>
  </si>
  <si>
    <t>Profit/(loss) after taxation attributable</t>
  </si>
  <si>
    <t>to members of the company</t>
  </si>
  <si>
    <t>(iii)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</si>
  <si>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</si>
  <si>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</si>
  <si>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</si>
  <si>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</si>
  <si>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 :-</t>
  </si>
  <si>
    <t xml:space="preserve">Profit / (loss) after taxation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</si>
  <si>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</si>
  <si>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</si>
  <si>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</si>
  <si>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</si>
  <si>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</si>
  <si>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>members of the company</t>
  </si>
  <si>
    <t>Basic (based on ...20,350,000.......................</t>
  </si>
  <si>
    <t>ordinary shares) (sen)</t>
  </si>
  <si>
    <t>Fully diluted (based on ...20,350,000........</t>
  </si>
  <si>
    <t>(The Figures Have Been Audited)</t>
  </si>
  <si>
    <t>INDIVIDUAL QUARTER</t>
  </si>
  <si>
    <t xml:space="preserve">Current </t>
  </si>
  <si>
    <t>Year</t>
  </si>
  <si>
    <t>Quarter</t>
  </si>
  <si>
    <t>31/12/1999</t>
  </si>
  <si>
    <t>RM'000</t>
  </si>
  <si>
    <t>--</t>
  </si>
  <si>
    <t>Preceding Year</t>
  </si>
  <si>
    <t>Corresponding</t>
  </si>
  <si>
    <t>31/12/1998</t>
  </si>
  <si>
    <t>n/a</t>
  </si>
  <si>
    <t>CUMULATIVE QUARTER</t>
  </si>
  <si>
    <t>Current</t>
  </si>
  <si>
    <t>To Date</t>
  </si>
  <si>
    <t>Period</t>
  </si>
  <si>
    <t>PRESTAR RESOURCES BHD ( 123066-A)</t>
  </si>
  <si>
    <t xml:space="preserve">QUARTERLY REPORT ON CONSOLIDATED RESULTS FOR THE FINANCIAL  </t>
  </si>
  <si>
    <t>PERIOD ENDED 31 DECEMBER 1999</t>
  </si>
  <si>
    <t>CONSOLIDATED BALANCE SHEET</t>
  </si>
  <si>
    <t xml:space="preserve"> </t>
  </si>
  <si>
    <t>Fixed Assets</t>
  </si>
  <si>
    <t>Investment in Associated Companies</t>
  </si>
  <si>
    <t>Long Term Investments</t>
  </si>
  <si>
    <t>Investment in Quoted Shares</t>
  </si>
  <si>
    <t>Intagible Assets</t>
  </si>
  <si>
    <t>Current Assets</t>
  </si>
  <si>
    <t>Current Liabilities</t>
  </si>
  <si>
    <t>Net Current Assets or  Current Liabilities</t>
  </si>
  <si>
    <t>Share Capital</t>
  </si>
  <si>
    <t>Reserves</t>
  </si>
  <si>
    <t>Minority Interests</t>
  </si>
  <si>
    <t>Long Term Borrowings</t>
  </si>
  <si>
    <t xml:space="preserve">Other Long Term Liabilities </t>
  </si>
  <si>
    <t>Net tangible assets per share (RM)</t>
  </si>
  <si>
    <t>Stocks</t>
  </si>
  <si>
    <t>Trade Debtors</t>
  </si>
  <si>
    <t>Other Debtors, Deposits and Prepayments</t>
  </si>
  <si>
    <t>Cash and bank balances</t>
  </si>
  <si>
    <t>Short Term Borrowings</t>
  </si>
  <si>
    <t>Trade Creditors</t>
  </si>
  <si>
    <t>Other Creditors</t>
  </si>
  <si>
    <t xml:space="preserve">Hire Purchase Creditors  </t>
  </si>
  <si>
    <t>Provision for Taxation</t>
  </si>
  <si>
    <t>Proposed Dividend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</si>
  <si>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</si>
  <si>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</si>
  <si>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</si>
  <si>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</si>
  <si>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</si>
  <si>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</si>
  <si>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Shareholders' Fund</t>
  </si>
  <si>
    <t>Deferred Tax</t>
  </si>
  <si>
    <t>As At</t>
  </si>
  <si>
    <t>End Of</t>
  </si>
  <si>
    <t>Preceding</t>
  </si>
  <si>
    <t>Financial</t>
  </si>
  <si>
    <t>Year 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</si>
</sst>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Nimrod"/>
      <family val="0"/>
    </font>
    <font>
      <sz val="10"/>
      <name val="Nimrod"/>
      <family val="0"/>
    </font>
    <font>
      <i/>
      <sz val="10"/>
      <name val="Nimrod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Alignment="1">
      <alignment textRotation="90"/>
    </xf>
    <xf numFmtId="0" fontId="6" fillId="0" borderId="1" xfId="0" applyNumberFormat="1" applyFont="1" applyAlignment="1">
      <alignment horizontal="center"/>
    </xf>
    <xf numFmtId="0" fontId="6" fillId="0" borderId="2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0" fontId="6" fillId="0" borderId="3" xfId="0" applyNumberFormat="1" applyFont="1" applyAlignment="1">
      <alignment horizontal="center"/>
    </xf>
    <xf numFmtId="0" fontId="6" fillId="0" borderId="4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0" fontId="6" fillId="0" borderId="2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6" fillId="0" borderId="3" xfId="0" applyNumberFormat="1" applyFont="1" applyAlignment="1">
      <alignment/>
    </xf>
    <xf numFmtId="3" fontId="6" fillId="0" borderId="4" xfId="0" applyNumberFormat="1" applyFont="1" applyAlignment="1">
      <alignment/>
    </xf>
    <xf numFmtId="3" fontId="6" fillId="0" borderId="3" xfId="0" applyNumberFormat="1" applyFont="1" applyAlignment="1">
      <alignment horizontal="center"/>
    </xf>
    <xf numFmtId="3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/>
    </xf>
    <xf numFmtId="0" fontId="7" fillId="0" borderId="6" xfId="0" applyNumberFormat="1" applyFont="1" applyAlignment="1">
      <alignment/>
    </xf>
    <xf numFmtId="0" fontId="6" fillId="0" borderId="6" xfId="0" applyNumberFormat="1" applyFont="1" applyAlignment="1">
      <alignment/>
    </xf>
    <xf numFmtId="3" fontId="6" fillId="0" borderId="7" xfId="0" applyNumberFormat="1" applyFont="1" applyAlignment="1">
      <alignment/>
    </xf>
    <xf numFmtId="3" fontId="6" fillId="0" borderId="5" xfId="0" applyNumberFormat="1" applyFont="1" applyAlignment="1">
      <alignment/>
    </xf>
    <xf numFmtId="0" fontId="6" fillId="0" borderId="4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3" xfId="0" applyNumberFormat="1" applyFont="1" applyAlignment="1">
      <alignment horizontal="right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6" fillId="0" borderId="1" xfId="0" applyNumberFormat="1" applyFont="1" applyAlignment="1">
      <alignment/>
    </xf>
    <xf numFmtId="3" fontId="6" fillId="0" borderId="2" xfId="0" applyNumberFormat="1" applyFont="1" applyAlignment="1">
      <alignment/>
    </xf>
    <xf numFmtId="4" fontId="6" fillId="0" borderId="3" xfId="0" applyNumberFormat="1" applyFont="1" applyAlignment="1">
      <alignment/>
    </xf>
    <xf numFmtId="4" fontId="6" fillId="0" borderId="4" xfId="0" applyNumberFormat="1" applyFont="1" applyAlignment="1">
      <alignment/>
    </xf>
    <xf numFmtId="3" fontId="6" fillId="0" borderId="8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horizontal="justify"/>
    </xf>
    <xf numFmtId="0" fontId="6" fillId="0" borderId="6" xfId="0" applyNumberFormat="1" applyFont="1" applyAlignment="1">
      <alignment horizontal="center"/>
    </xf>
    <xf numFmtId="0" fontId="6" fillId="0" borderId="6" xfId="0" applyNumberFormat="1" applyFont="1" applyAlignment="1">
      <alignment horizontal="justify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Continuous"/>
    </xf>
    <xf numFmtId="0" fontId="6" fillId="0" borderId="12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6"/>
  <sheetViews>
    <sheetView showOutlineSymbols="0" zoomScale="87" zoomScaleNormal="87" workbookViewId="0" topLeftCell="A1">
      <selection activeCell="E62" sqref="E62"/>
    </sheetView>
  </sheetViews>
  <sheetFormatPr defaultColWidth="8.88671875" defaultRowHeight="15"/>
  <cols>
    <col min="1" max="2" width="4.6640625" style="1" customWidth="1"/>
    <col min="3" max="3" width="3.6640625" style="1" customWidth="1"/>
    <col min="4" max="4" width="31.4453125" style="1" customWidth="1"/>
    <col min="5" max="5" width="9.3359375" style="1" customWidth="1"/>
    <col min="6" max="6" width="10.77734375" style="1" customWidth="1"/>
    <col min="7" max="7" width="9.88671875" style="1" customWidth="1"/>
    <col min="8" max="8" width="12.3359375" style="1" customWidth="1"/>
    <col min="9" max="9" width="1.66796875" style="1" customWidth="1"/>
    <col min="10" max="16384" width="9.6640625" style="1" customWidth="1"/>
  </cols>
  <sheetData>
    <row r="1" spans="1:239" ht="12.75">
      <c r="A1" s="2" t="s">
        <v>0</v>
      </c>
      <c r="B1" s="34"/>
      <c r="C1" s="34"/>
      <c r="D1" s="34"/>
      <c r="E1" s="34"/>
      <c r="F1" s="34"/>
      <c r="G1" s="34"/>
      <c r="H1" s="3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:239" ht="12.75">
      <c r="A2" s="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12.75">
      <c r="A3" s="2" t="s">
        <v>1</v>
      </c>
      <c r="B3" s="34"/>
      <c r="C3" s="34"/>
      <c r="D3" s="34"/>
      <c r="E3" s="34"/>
      <c r="F3" s="34"/>
      <c r="G3" s="34"/>
      <c r="H3" s="3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2.75">
      <c r="B4" s="14"/>
      <c r="C4" s="3"/>
      <c r="D4" s="3"/>
      <c r="F4" s="34"/>
      <c r="G4" s="34"/>
      <c r="H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3.5" thickBot="1">
      <c r="B5" s="14"/>
      <c r="C5" s="3"/>
      <c r="D5" s="3"/>
      <c r="E5" s="35" t="s">
        <v>51</v>
      </c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12.75">
      <c r="B6" s="14"/>
      <c r="C6" s="3"/>
      <c r="D6" s="3"/>
      <c r="E6" s="42" t="s">
        <v>52</v>
      </c>
      <c r="F6" s="43"/>
      <c r="G6" s="44" t="s">
        <v>63</v>
      </c>
      <c r="H6" s="45"/>
      <c r="I6" s="4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ht="12.75">
      <c r="A7" s="3"/>
      <c r="B7" s="14"/>
      <c r="C7" s="3"/>
      <c r="D7" s="3"/>
      <c r="E7" s="46" t="s">
        <v>53</v>
      </c>
      <c r="F7" s="47" t="s">
        <v>59</v>
      </c>
      <c r="G7" s="48" t="s">
        <v>64</v>
      </c>
      <c r="H7" s="49" t="s">
        <v>59</v>
      </c>
      <c r="I7" s="4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2.75">
      <c r="A8" s="3"/>
      <c r="B8" s="14"/>
      <c r="C8" s="3"/>
      <c r="D8" s="3"/>
      <c r="E8" s="50" t="s">
        <v>54</v>
      </c>
      <c r="F8" s="51" t="s">
        <v>60</v>
      </c>
      <c r="G8" s="52" t="s">
        <v>54</v>
      </c>
      <c r="H8" s="53" t="s">
        <v>60</v>
      </c>
      <c r="I8" s="4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ht="12.75">
      <c r="A9" s="3"/>
      <c r="B9" s="14"/>
      <c r="C9" s="3"/>
      <c r="D9" s="3"/>
      <c r="E9" s="50" t="s">
        <v>55</v>
      </c>
      <c r="F9" s="51" t="s">
        <v>55</v>
      </c>
      <c r="G9" s="52" t="s">
        <v>65</v>
      </c>
      <c r="H9" s="53" t="s">
        <v>66</v>
      </c>
      <c r="I9" s="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1:239" ht="12.75">
      <c r="A10" s="3"/>
      <c r="B10" s="14"/>
      <c r="C10" s="3"/>
      <c r="D10" s="3"/>
      <c r="E10" s="50" t="s">
        <v>56</v>
      </c>
      <c r="F10" s="51" t="s">
        <v>61</v>
      </c>
      <c r="G10" s="52" t="s">
        <v>56</v>
      </c>
      <c r="H10" s="53" t="s">
        <v>61</v>
      </c>
      <c r="I10" s="4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39" ht="13.5" thickBot="1">
      <c r="A11" s="4" t="s">
        <v>2</v>
      </c>
      <c r="B11" s="14"/>
      <c r="C11" s="3"/>
      <c r="D11" s="3"/>
      <c r="E11" s="50" t="s">
        <v>57</v>
      </c>
      <c r="F11" s="51" t="s">
        <v>57</v>
      </c>
      <c r="G11" s="52" t="s">
        <v>57</v>
      </c>
      <c r="H11" s="53" t="s">
        <v>57</v>
      </c>
      <c r="I11" s="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1:239" ht="9.75" customHeight="1">
      <c r="A12" s="3"/>
      <c r="B12" s="14"/>
      <c r="C12" s="3"/>
      <c r="D12" s="3"/>
      <c r="E12" s="54"/>
      <c r="F12" s="55"/>
      <c r="G12" s="56"/>
      <c r="H12" s="57"/>
      <c r="I12" s="4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1:239" ht="16.5" customHeight="1">
      <c r="A13" s="14">
        <v>1</v>
      </c>
      <c r="B13" s="14" t="s">
        <v>3</v>
      </c>
      <c r="C13" s="3" t="s">
        <v>15</v>
      </c>
      <c r="D13" s="3"/>
      <c r="E13" s="58">
        <v>60801</v>
      </c>
      <c r="F13" s="59" t="s">
        <v>62</v>
      </c>
      <c r="G13" s="60">
        <v>194507</v>
      </c>
      <c r="H13" s="61">
        <v>139067</v>
      </c>
      <c r="I13" s="4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ht="9.75" customHeight="1">
      <c r="A14" s="14"/>
      <c r="B14" s="14"/>
      <c r="C14" s="3"/>
      <c r="D14" s="3"/>
      <c r="E14" s="58"/>
      <c r="F14" s="59"/>
      <c r="G14" s="60"/>
      <c r="H14" s="61"/>
      <c r="I14" s="4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1:239" ht="12.75">
      <c r="A15" s="14"/>
      <c r="B15" s="14" t="s">
        <v>4</v>
      </c>
      <c r="C15" s="3" t="s">
        <v>16</v>
      </c>
      <c r="D15" s="3"/>
      <c r="E15" s="58" t="s">
        <v>58</v>
      </c>
      <c r="F15" s="59" t="s">
        <v>62</v>
      </c>
      <c r="G15" s="60" t="s">
        <v>58</v>
      </c>
      <c r="H15" s="61" t="s">
        <v>58</v>
      </c>
      <c r="I15" s="4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1:239" ht="13.5" customHeight="1">
      <c r="A16" s="14"/>
      <c r="B16" s="14"/>
      <c r="C16" s="3"/>
      <c r="D16" s="3"/>
      <c r="E16" s="58"/>
      <c r="F16" s="59"/>
      <c r="G16" s="60"/>
      <c r="H16" s="61"/>
      <c r="I16" s="4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1:239" ht="12.75">
      <c r="A17" s="14"/>
      <c r="B17" s="14" t="s">
        <v>5</v>
      </c>
      <c r="C17" s="3" t="s">
        <v>17</v>
      </c>
      <c r="D17" s="3"/>
      <c r="E17" s="58">
        <v>294</v>
      </c>
      <c r="F17" s="59" t="s">
        <v>62</v>
      </c>
      <c r="G17" s="60">
        <v>1044</v>
      </c>
      <c r="H17" s="61">
        <v>1074</v>
      </c>
      <c r="I17" s="4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1:239" ht="13.5" customHeight="1">
      <c r="A18" s="14"/>
      <c r="B18" s="14"/>
      <c r="C18" s="3"/>
      <c r="D18" s="3"/>
      <c r="E18" s="58"/>
      <c r="F18" s="59"/>
      <c r="G18" s="60"/>
      <c r="H18" s="61"/>
      <c r="I18" s="4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1:239" ht="12.75">
      <c r="A19" s="14">
        <v>2</v>
      </c>
      <c r="B19" s="14" t="s">
        <v>3</v>
      </c>
      <c r="C19" s="36" t="s">
        <v>18</v>
      </c>
      <c r="D19" s="37"/>
      <c r="E19" s="62"/>
      <c r="F19" s="63"/>
      <c r="G19" s="64"/>
      <c r="H19" s="65"/>
      <c r="I19" s="4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1:239" ht="12.75">
      <c r="A20" s="14"/>
      <c r="B20" s="14"/>
      <c r="C20" s="36" t="s">
        <v>19</v>
      </c>
      <c r="D20" s="37"/>
      <c r="E20" s="58"/>
      <c r="F20" s="59"/>
      <c r="G20" s="60"/>
      <c r="H20" s="61"/>
      <c r="I20" s="4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1:239" ht="12.75">
      <c r="A21" s="14"/>
      <c r="B21" s="14"/>
      <c r="C21" s="36" t="s">
        <v>20</v>
      </c>
      <c r="D21" s="37"/>
      <c r="E21" s="58"/>
      <c r="F21" s="59"/>
      <c r="G21" s="60"/>
      <c r="H21" s="61"/>
      <c r="I21" s="4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1:239" ht="12.75">
      <c r="A22" s="14"/>
      <c r="B22" s="14"/>
      <c r="C22" s="3" t="s">
        <v>21</v>
      </c>
      <c r="D22" s="3"/>
      <c r="E22" s="58">
        <v>7576</v>
      </c>
      <c r="F22" s="59" t="s">
        <v>62</v>
      </c>
      <c r="G22" s="60">
        <v>26548</v>
      </c>
      <c r="H22" s="61">
        <v>13962</v>
      </c>
      <c r="I22" s="4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1:239" ht="13.5" customHeight="1">
      <c r="A23" s="14"/>
      <c r="B23" s="14"/>
      <c r="C23" s="3"/>
      <c r="D23" s="3"/>
      <c r="E23" s="58"/>
      <c r="F23" s="59"/>
      <c r="G23" s="60"/>
      <c r="H23" s="61"/>
      <c r="I23" s="4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1:239" ht="12.75">
      <c r="A24" s="14"/>
      <c r="B24" s="14" t="s">
        <v>4</v>
      </c>
      <c r="C24" s="3" t="s">
        <v>22</v>
      </c>
      <c r="D24" s="3"/>
      <c r="E24" s="58">
        <v>-1775</v>
      </c>
      <c r="F24" s="59" t="s">
        <v>62</v>
      </c>
      <c r="G24" s="60">
        <v>-6795</v>
      </c>
      <c r="H24" s="61">
        <v>-10925</v>
      </c>
      <c r="I24" s="4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1:239" ht="13.5" customHeight="1">
      <c r="A25" s="14"/>
      <c r="B25" s="14"/>
      <c r="C25" s="3"/>
      <c r="D25" s="3"/>
      <c r="E25" s="58"/>
      <c r="F25" s="59"/>
      <c r="G25" s="60"/>
      <c r="H25" s="61"/>
      <c r="I25" s="4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1:239" ht="12.75">
      <c r="A26" s="14"/>
      <c r="B26" s="14" t="s">
        <v>5</v>
      </c>
      <c r="C26" s="3" t="s">
        <v>23</v>
      </c>
      <c r="D26" s="3"/>
      <c r="E26" s="58">
        <v>-1254</v>
      </c>
      <c r="F26" s="59" t="s">
        <v>62</v>
      </c>
      <c r="G26" s="60">
        <v>-4613</v>
      </c>
      <c r="H26" s="61">
        <v>-3779</v>
      </c>
      <c r="I26" s="4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1:239" ht="13.5" customHeight="1">
      <c r="A27" s="14"/>
      <c r="B27" s="14"/>
      <c r="C27" s="3"/>
      <c r="D27" s="3"/>
      <c r="E27" s="58"/>
      <c r="F27" s="59"/>
      <c r="G27" s="60"/>
      <c r="H27" s="61"/>
      <c r="I27" s="4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1:239" ht="12.75">
      <c r="A28" s="14"/>
      <c r="B28" s="14" t="s">
        <v>6</v>
      </c>
      <c r="C28" s="3" t="s">
        <v>24</v>
      </c>
      <c r="D28" s="3"/>
      <c r="E28" s="58" t="s">
        <v>58</v>
      </c>
      <c r="F28" s="59" t="s">
        <v>62</v>
      </c>
      <c r="G28" s="60" t="s">
        <v>58</v>
      </c>
      <c r="H28" s="61" t="s">
        <v>58</v>
      </c>
      <c r="I28" s="4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239" ht="13.5" customHeight="1">
      <c r="A29" s="14"/>
      <c r="B29" s="14"/>
      <c r="C29" s="3"/>
      <c r="D29" s="3"/>
      <c r="E29" s="58"/>
      <c r="F29" s="59"/>
      <c r="G29" s="60"/>
      <c r="H29" s="61"/>
      <c r="I29" s="4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1:239" ht="12.75">
      <c r="A30" s="14"/>
      <c r="B30" s="14" t="s">
        <v>7</v>
      </c>
      <c r="C30" s="36" t="s">
        <v>25</v>
      </c>
      <c r="D30" s="37"/>
      <c r="E30" s="58"/>
      <c r="F30" s="59"/>
      <c r="G30" s="60"/>
      <c r="H30" s="61"/>
      <c r="I30" s="4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1:239" ht="12.75">
      <c r="A31" s="14"/>
      <c r="B31" s="14"/>
      <c r="C31" s="36" t="s">
        <v>26</v>
      </c>
      <c r="D31" s="37"/>
      <c r="E31" s="58"/>
      <c r="F31" s="59"/>
      <c r="G31" s="60"/>
      <c r="H31" s="61"/>
      <c r="I31" s="4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1:239" ht="12.75">
      <c r="A32" s="14"/>
      <c r="B32" s="14"/>
      <c r="C32" s="36" t="s">
        <v>27</v>
      </c>
      <c r="D32" s="37"/>
      <c r="E32" s="58"/>
      <c r="F32" s="59"/>
      <c r="G32" s="60"/>
      <c r="H32" s="61"/>
      <c r="I32" s="4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1:239" ht="12.75">
      <c r="A33" s="14"/>
      <c r="B33" s="14"/>
      <c r="C33" s="36" t="s">
        <v>28</v>
      </c>
      <c r="D33" s="37"/>
      <c r="E33" s="66">
        <v>4547</v>
      </c>
      <c r="F33" s="67" t="s">
        <v>62</v>
      </c>
      <c r="G33" s="68">
        <v>15140</v>
      </c>
      <c r="H33" s="69">
        <v>-742</v>
      </c>
      <c r="I33" s="4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1:239" ht="13.5" customHeight="1">
      <c r="A34" s="14"/>
      <c r="B34" s="14"/>
      <c r="C34" s="3"/>
      <c r="D34" s="3"/>
      <c r="E34" s="58"/>
      <c r="F34" s="59"/>
      <c r="G34" s="60"/>
      <c r="H34" s="61"/>
      <c r="I34" s="4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1:239" ht="12.75">
      <c r="A35" s="14"/>
      <c r="B35" s="38" t="s">
        <v>8</v>
      </c>
      <c r="C35" s="36" t="s">
        <v>29</v>
      </c>
      <c r="D35" s="39"/>
      <c r="E35" s="62">
        <v>-230</v>
      </c>
      <c r="F35" s="63" t="s">
        <v>62</v>
      </c>
      <c r="G35" s="64">
        <v>-719</v>
      </c>
      <c r="H35" s="65">
        <v>-823</v>
      </c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1:239" ht="13.5" customHeight="1">
      <c r="A36" s="14"/>
      <c r="B36" s="14"/>
      <c r="C36" s="3"/>
      <c r="D36" s="3"/>
      <c r="E36" s="58"/>
      <c r="F36" s="59"/>
      <c r="G36" s="60"/>
      <c r="H36" s="61"/>
      <c r="I36" s="4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1:239" ht="12.75">
      <c r="A37" s="14"/>
      <c r="B37" s="14" t="s">
        <v>9</v>
      </c>
      <c r="C37" s="36" t="s">
        <v>30</v>
      </c>
      <c r="D37" s="37"/>
      <c r="E37" s="58"/>
      <c r="F37" s="59"/>
      <c r="G37" s="60"/>
      <c r="H37" s="61"/>
      <c r="I37" s="4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1:239" ht="12.75">
      <c r="A38" s="14"/>
      <c r="B38" s="14"/>
      <c r="C38" s="3" t="s">
        <v>21</v>
      </c>
      <c r="D38" s="3"/>
      <c r="E38" s="58">
        <f>E33+E35</f>
        <v>4317</v>
      </c>
      <c r="F38" s="59" t="s">
        <v>62</v>
      </c>
      <c r="G38" s="60">
        <f>G33+G35</f>
        <v>14421</v>
      </c>
      <c r="H38" s="61">
        <f>H33+H35</f>
        <v>-1565</v>
      </c>
      <c r="I38" s="4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1:239" ht="13.5" customHeight="1">
      <c r="A39" s="14"/>
      <c r="B39" s="14"/>
      <c r="C39" s="3"/>
      <c r="D39" s="3"/>
      <c r="E39" s="58"/>
      <c r="F39" s="59"/>
      <c r="G39" s="60"/>
      <c r="H39" s="61"/>
      <c r="I39" s="4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1:239" ht="12.75">
      <c r="A40" s="14"/>
      <c r="B40" s="14" t="s">
        <v>10</v>
      </c>
      <c r="C40" s="3" t="s">
        <v>31</v>
      </c>
      <c r="D40" s="3"/>
      <c r="E40" s="58">
        <v>65</v>
      </c>
      <c r="F40" s="59" t="s">
        <v>62</v>
      </c>
      <c r="G40" s="60">
        <v>-307</v>
      </c>
      <c r="H40" s="61">
        <v>-1952</v>
      </c>
      <c r="I40" s="4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1:239" ht="13.5" customHeight="1">
      <c r="A41" s="14"/>
      <c r="B41" s="14"/>
      <c r="C41" s="3"/>
      <c r="D41" s="3"/>
      <c r="E41" s="58"/>
      <c r="F41" s="59"/>
      <c r="G41" s="60"/>
      <c r="H41" s="61"/>
      <c r="I41" s="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1:239" ht="12.75">
      <c r="A42" s="14"/>
      <c r="B42" s="14" t="s">
        <v>11</v>
      </c>
      <c r="C42" s="14" t="s">
        <v>11</v>
      </c>
      <c r="D42" s="40" t="s">
        <v>41</v>
      </c>
      <c r="E42" s="58"/>
      <c r="F42" s="59"/>
      <c r="G42" s="60"/>
      <c r="H42" s="61"/>
      <c r="I42" s="4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1:239" ht="12.75">
      <c r="A43" s="14"/>
      <c r="B43" s="14"/>
      <c r="C43" s="14"/>
      <c r="D43" s="3" t="s">
        <v>42</v>
      </c>
      <c r="E43" s="66">
        <f>E38+E40</f>
        <v>4382</v>
      </c>
      <c r="F43" s="67" t="s">
        <v>62</v>
      </c>
      <c r="G43" s="68">
        <f>G38+G40</f>
        <v>14114</v>
      </c>
      <c r="H43" s="69">
        <f>H38+H40</f>
        <v>-3517</v>
      </c>
      <c r="I43" s="4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1:239" ht="13.5" customHeight="1">
      <c r="A44" s="14"/>
      <c r="B44" s="14"/>
      <c r="C44" s="14"/>
      <c r="D44" s="3"/>
      <c r="E44" s="58"/>
      <c r="F44" s="59"/>
      <c r="G44" s="60"/>
      <c r="H44" s="61"/>
      <c r="I44" s="4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1:239" ht="12.75">
      <c r="A45" s="14"/>
      <c r="B45" s="14"/>
      <c r="C45" s="14" t="s">
        <v>32</v>
      </c>
      <c r="D45" s="3" t="s">
        <v>43</v>
      </c>
      <c r="E45" s="58">
        <v>-320</v>
      </c>
      <c r="F45" s="59" t="s">
        <v>62</v>
      </c>
      <c r="G45" s="60">
        <v>-1034</v>
      </c>
      <c r="H45" s="61">
        <v>-97</v>
      </c>
      <c r="I45" s="4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1:239" ht="13.5" customHeight="1">
      <c r="A46" s="14"/>
      <c r="B46" s="14"/>
      <c r="C46" s="3"/>
      <c r="D46" s="3"/>
      <c r="E46" s="58"/>
      <c r="F46" s="59"/>
      <c r="G46" s="60"/>
      <c r="H46" s="61"/>
      <c r="I46" s="4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:239" ht="12.75">
      <c r="A47" s="14"/>
      <c r="B47" s="14" t="s">
        <v>12</v>
      </c>
      <c r="C47" s="36" t="s">
        <v>33</v>
      </c>
      <c r="D47" s="37"/>
      <c r="E47" s="58"/>
      <c r="F47" s="59"/>
      <c r="G47" s="60"/>
      <c r="H47" s="61"/>
      <c r="I47" s="4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:239" ht="12.75">
      <c r="A48" s="14"/>
      <c r="B48" s="14"/>
      <c r="C48" s="3" t="s">
        <v>34</v>
      </c>
      <c r="D48" s="3"/>
      <c r="E48" s="66">
        <f>E43+E45</f>
        <v>4062</v>
      </c>
      <c r="F48" s="67" t="s">
        <v>62</v>
      </c>
      <c r="G48" s="68">
        <f>G43+G45</f>
        <v>13080</v>
      </c>
      <c r="H48" s="69">
        <f>H43+H45</f>
        <v>-3614</v>
      </c>
      <c r="I48" s="4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:239" ht="13.5" customHeight="1">
      <c r="A49" s="14"/>
      <c r="B49" s="14"/>
      <c r="C49" s="3"/>
      <c r="D49" s="3"/>
      <c r="E49" s="58"/>
      <c r="F49" s="59"/>
      <c r="G49" s="60"/>
      <c r="H49" s="61"/>
      <c r="I49" s="4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:239" ht="12.75">
      <c r="A50" s="14"/>
      <c r="B50" s="38" t="s">
        <v>13</v>
      </c>
      <c r="C50" s="38" t="s">
        <v>11</v>
      </c>
      <c r="D50" s="21" t="s">
        <v>44</v>
      </c>
      <c r="E50" s="62" t="s">
        <v>58</v>
      </c>
      <c r="F50" s="63" t="s">
        <v>62</v>
      </c>
      <c r="G50" s="64" t="s">
        <v>58</v>
      </c>
      <c r="H50" s="65" t="s">
        <v>58</v>
      </c>
      <c r="I50" s="4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:239" ht="12.75">
      <c r="A51" s="14"/>
      <c r="B51" s="14"/>
      <c r="C51" s="14" t="s">
        <v>32</v>
      </c>
      <c r="D51" s="3" t="s">
        <v>45</v>
      </c>
      <c r="E51" s="58" t="s">
        <v>58</v>
      </c>
      <c r="F51" s="59" t="s">
        <v>62</v>
      </c>
      <c r="G51" s="60" t="s">
        <v>58</v>
      </c>
      <c r="H51" s="61" t="s">
        <v>58</v>
      </c>
      <c r="I51" s="4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:239" ht="12.75">
      <c r="A52" s="14"/>
      <c r="B52" s="14"/>
      <c r="C52" s="14" t="s">
        <v>35</v>
      </c>
      <c r="D52" s="3" t="s">
        <v>46</v>
      </c>
      <c r="E52" s="58"/>
      <c r="F52" s="59"/>
      <c r="G52" s="60"/>
      <c r="H52" s="61"/>
      <c r="I52" s="4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:239" ht="12.75">
      <c r="A53" s="14"/>
      <c r="B53" s="14"/>
      <c r="C53" s="3"/>
      <c r="D53" s="3" t="s">
        <v>47</v>
      </c>
      <c r="E53" s="58" t="s">
        <v>58</v>
      </c>
      <c r="F53" s="59" t="s">
        <v>62</v>
      </c>
      <c r="G53" s="60" t="s">
        <v>58</v>
      </c>
      <c r="H53" s="61" t="s">
        <v>58</v>
      </c>
      <c r="I53" s="4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:239" ht="13.5" customHeight="1">
      <c r="A54" s="14"/>
      <c r="B54" s="14"/>
      <c r="C54" s="3"/>
      <c r="D54" s="3"/>
      <c r="E54" s="58"/>
      <c r="F54" s="59"/>
      <c r="G54" s="60"/>
      <c r="H54" s="61"/>
      <c r="I54" s="4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:239" ht="12.75">
      <c r="A55" s="14"/>
      <c r="B55" s="14" t="s">
        <v>14</v>
      </c>
      <c r="C55" s="36" t="s">
        <v>36</v>
      </c>
      <c r="D55" s="37"/>
      <c r="E55" s="58"/>
      <c r="F55" s="59"/>
      <c r="G55" s="60"/>
      <c r="H55" s="61"/>
      <c r="I55" s="4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:239" ht="12.75">
      <c r="A56" s="14"/>
      <c r="B56" s="14"/>
      <c r="C56" s="36" t="s">
        <v>37</v>
      </c>
      <c r="D56" s="37"/>
      <c r="E56" s="58">
        <f>E48</f>
        <v>4062</v>
      </c>
      <c r="F56" s="59" t="s">
        <v>62</v>
      </c>
      <c r="G56" s="60">
        <f>G48</f>
        <v>13080</v>
      </c>
      <c r="H56" s="61">
        <f>H48</f>
        <v>-3614</v>
      </c>
      <c r="I56" s="4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:239" ht="13.5" customHeight="1">
      <c r="A57" s="14"/>
      <c r="B57" s="14"/>
      <c r="C57" s="3"/>
      <c r="D57" s="3"/>
      <c r="E57" s="58"/>
      <c r="F57" s="59"/>
      <c r="G57" s="60"/>
      <c r="H57" s="61"/>
      <c r="I57" s="4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:239" ht="12.75">
      <c r="A58" s="14">
        <v>3</v>
      </c>
      <c r="B58" s="14" t="s">
        <v>3</v>
      </c>
      <c r="C58" s="36" t="s">
        <v>38</v>
      </c>
      <c r="D58" s="37"/>
      <c r="E58" s="62"/>
      <c r="F58" s="63"/>
      <c r="G58" s="64"/>
      <c r="H58" s="65"/>
      <c r="I58" s="4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:239" ht="12.75">
      <c r="A59" s="14"/>
      <c r="B59" s="14"/>
      <c r="C59" s="3" t="s">
        <v>39</v>
      </c>
      <c r="D59" s="3"/>
      <c r="E59" s="58"/>
      <c r="F59" s="59"/>
      <c r="G59" s="60"/>
      <c r="H59" s="61"/>
      <c r="I59" s="4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:239" ht="12.75">
      <c r="A60" s="14"/>
      <c r="B60" s="14"/>
      <c r="C60" s="3" t="s">
        <v>40</v>
      </c>
      <c r="D60" s="3"/>
      <c r="E60" s="58"/>
      <c r="F60" s="59"/>
      <c r="G60" s="60"/>
      <c r="H60" s="61"/>
      <c r="I60" s="4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:239" ht="9.75" customHeight="1">
      <c r="A61" s="14"/>
      <c r="B61" s="14"/>
      <c r="C61" s="3"/>
      <c r="D61" s="3"/>
      <c r="E61" s="58"/>
      <c r="F61" s="59"/>
      <c r="G61" s="60"/>
      <c r="H61" s="61"/>
      <c r="I61" s="4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:239" ht="12.75">
      <c r="A62" s="14"/>
      <c r="B62" s="14"/>
      <c r="C62" s="3" t="s">
        <v>11</v>
      </c>
      <c r="D62" s="3" t="s">
        <v>48</v>
      </c>
      <c r="E62" s="58"/>
      <c r="F62" s="59"/>
      <c r="G62" s="60"/>
      <c r="H62" s="61"/>
      <c r="I62" s="4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:239" ht="12.75">
      <c r="A63" s="14"/>
      <c r="B63" s="14"/>
      <c r="C63" s="3"/>
      <c r="D63" s="3" t="s">
        <v>49</v>
      </c>
      <c r="E63" s="70">
        <f>E48/20350*100</f>
        <v>19.960687960687963</v>
      </c>
      <c r="F63" s="59" t="s">
        <v>62</v>
      </c>
      <c r="G63" s="71">
        <f>G48/20350*100</f>
        <v>64.27518427518427</v>
      </c>
      <c r="H63" s="72">
        <f>H48/20350*100</f>
        <v>-17.75921375921376</v>
      </c>
      <c r="I63" s="4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:239" ht="9.75" customHeight="1">
      <c r="A64" s="14"/>
      <c r="B64" s="14"/>
      <c r="C64" s="3"/>
      <c r="D64" s="3"/>
      <c r="E64" s="58"/>
      <c r="F64" s="59"/>
      <c r="G64" s="60"/>
      <c r="H64" s="61"/>
      <c r="I64" s="4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:239" ht="12.75">
      <c r="A65" s="14"/>
      <c r="B65" s="14"/>
      <c r="C65" s="3" t="s">
        <v>32</v>
      </c>
      <c r="D65" s="3" t="s">
        <v>50</v>
      </c>
      <c r="E65" s="70">
        <f>E48/20350*100</f>
        <v>19.960687960687963</v>
      </c>
      <c r="F65" s="73" t="s">
        <v>62</v>
      </c>
      <c r="G65" s="71">
        <f>G48/20350*100</f>
        <v>64.27518427518427</v>
      </c>
      <c r="H65" s="72">
        <f>H63</f>
        <v>-17.75921375921376</v>
      </c>
      <c r="I65" s="4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:239" ht="12.75">
      <c r="A66" s="14"/>
      <c r="B66" s="14"/>
      <c r="C66" s="3"/>
      <c r="D66" s="3" t="s">
        <v>49</v>
      </c>
      <c r="E66" s="58"/>
      <c r="F66" s="59"/>
      <c r="G66" s="60"/>
      <c r="H66" s="61"/>
      <c r="I66" s="4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:239" ht="10.5" customHeight="1" thickBot="1">
      <c r="A67" s="14"/>
      <c r="B67" s="14"/>
      <c r="C67" s="3"/>
      <c r="D67" s="3"/>
      <c r="E67" s="74"/>
      <c r="F67" s="75"/>
      <c r="G67" s="76"/>
      <c r="H67" s="77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:239" ht="12.75">
      <c r="A68" s="14"/>
      <c r="B68" s="14"/>
      <c r="C68" s="3"/>
      <c r="D68" s="3"/>
      <c r="E68" s="41"/>
      <c r="F68" s="41"/>
      <c r="G68" s="41"/>
      <c r="H68" s="4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:239" ht="12.75">
      <c r="A69" s="14"/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:239" ht="12.75">
      <c r="A70" s="14"/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:239" ht="12.75">
      <c r="A71" s="14"/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:239" ht="12.75">
      <c r="A72" s="14"/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:239" ht="12.75">
      <c r="A73" s="14"/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:239" ht="12.75">
      <c r="A74" s="14"/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:239" ht="12.75">
      <c r="A75" s="14"/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:239" ht="12.75">
      <c r="A76" s="14"/>
      <c r="B76" s="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:239" ht="12.75">
      <c r="A77" s="14"/>
      <c r="B77" s="1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:239" ht="12.75">
      <c r="A78" s="14"/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:239" ht="12.75">
      <c r="A79" s="14"/>
      <c r="B79" s="1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:239" ht="12.75">
      <c r="A80" s="14"/>
      <c r="B80" s="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:239" ht="12.75">
      <c r="A81" s="14"/>
      <c r="B81" s="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12.75">
      <c r="A82" s="14"/>
      <c r="B82" s="1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2.75">
      <c r="A83" s="14"/>
      <c r="B83" s="1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2.75">
      <c r="A84" s="14"/>
      <c r="B84" s="1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2.75">
      <c r="A85" s="14"/>
      <c r="B85" s="1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2.75">
      <c r="A86" s="14"/>
      <c r="B86" s="1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2.75">
      <c r="A87" s="14"/>
      <c r="B87" s="1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2.75">
      <c r="A88" s="14"/>
      <c r="B88" s="1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2.75">
      <c r="A89" s="14"/>
      <c r="B89" s="1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2.75">
      <c r="A90" s="14"/>
      <c r="B90" s="1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2.75">
      <c r="A91" s="14"/>
      <c r="B91" s="1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2.75">
      <c r="A92" s="14"/>
      <c r="B92" s="1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2.75">
      <c r="A93" s="14"/>
      <c r="B93" s="1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2.75">
      <c r="A94" s="14"/>
      <c r="B94" s="1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2.75">
      <c r="A95" s="14"/>
      <c r="B95" s="1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ht="12.75">
      <c r="A96" s="14"/>
      <c r="B96" s="1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  <row r="97" spans="1:239" ht="12.75">
      <c r="A97" s="14"/>
      <c r="B97" s="1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</row>
    <row r="98" spans="1:239" ht="12.75">
      <c r="A98" s="14"/>
      <c r="B98" s="1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</row>
    <row r="99" spans="1:239" ht="12.75">
      <c r="A99" s="14"/>
      <c r="B99" s="1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</row>
    <row r="100" spans="1:239" ht="12.75">
      <c r="A100" s="14"/>
      <c r="B100" s="1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</row>
    <row r="101" spans="1:239" ht="12.75">
      <c r="A101" s="14"/>
      <c r="B101" s="1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</row>
    <row r="102" spans="1:239" ht="12.75">
      <c r="A102" s="14"/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</row>
    <row r="103" spans="1:239" ht="12.75">
      <c r="A103" s="14"/>
      <c r="B103" s="1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</row>
    <row r="104" spans="1:239" ht="12.75">
      <c r="A104" s="14"/>
      <c r="B104" s="1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</row>
    <row r="105" spans="1:239" ht="12.75">
      <c r="A105" s="14"/>
      <c r="B105" s="1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</row>
    <row r="106" spans="1:239" ht="12.75">
      <c r="A106" s="14"/>
      <c r="B106" s="1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</row>
    <row r="107" spans="1:239" ht="12.75">
      <c r="A107" s="14"/>
      <c r="B107" s="1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</row>
    <row r="108" spans="1:239" ht="12.75">
      <c r="A108" s="14"/>
      <c r="B108" s="1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</row>
    <row r="109" spans="1:239" ht="12.75">
      <c r="A109" s="14"/>
      <c r="B109" s="1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</row>
    <row r="110" spans="1:239" ht="12.75">
      <c r="A110" s="14"/>
      <c r="B110" s="1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</row>
    <row r="111" spans="1:239" ht="12.75">
      <c r="A111" s="14"/>
      <c r="B111" s="1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</row>
    <row r="112" spans="1:239" ht="12.75">
      <c r="A112" s="14"/>
      <c r="B112" s="1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</row>
    <row r="113" spans="1:239" ht="12.75">
      <c r="A113" s="14"/>
      <c r="B113" s="1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</row>
    <row r="114" spans="1:239" ht="12.75">
      <c r="A114" s="14"/>
      <c r="B114" s="1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</row>
    <row r="115" spans="1:239" ht="12.75">
      <c r="A115" s="14"/>
      <c r="B115" s="1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</row>
    <row r="116" spans="1:239" ht="12.75">
      <c r="A116" s="14"/>
      <c r="B116" s="1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</row>
  </sheetData>
  <printOptions horizontalCentered="1"/>
  <pageMargins left="0.25" right="0.65" top="0.1" bottom="0.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4"/>
  <sheetViews>
    <sheetView tabSelected="1" showOutlineSymbols="0" zoomScale="87" zoomScaleNormal="87" workbookViewId="0" topLeftCell="A1">
      <selection activeCell="C4" sqref="C4"/>
    </sheetView>
  </sheetViews>
  <sheetFormatPr defaultColWidth="8.88671875" defaultRowHeight="15"/>
  <cols>
    <col min="1" max="1" width="4.6640625" style="1" customWidth="1"/>
    <col min="2" max="2" width="2.6640625" style="1" customWidth="1"/>
    <col min="3" max="3" width="35.6640625" style="1" customWidth="1"/>
    <col min="4" max="4" width="11.10546875" style="1" customWidth="1"/>
    <col min="5" max="6" width="12.6640625" style="1" customWidth="1"/>
    <col min="7" max="16384" width="9.6640625" style="1" customWidth="1"/>
  </cols>
  <sheetData>
    <row r="1" spans="2:254" ht="12.75">
      <c r="B1" s="2"/>
      <c r="C1" s="2" t="s">
        <v>67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2.75">
      <c r="A3" s="4" t="s">
        <v>68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2.75">
      <c r="A4" s="4" t="s">
        <v>69</v>
      </c>
      <c r="B4" s="4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2.75">
      <c r="A5" s="5" t="s">
        <v>51</v>
      </c>
      <c r="B5" s="3"/>
      <c r="C5" s="6"/>
      <c r="D5" s="3"/>
      <c r="E5" s="7" t="s">
        <v>104</v>
      </c>
      <c r="F5" s="8" t="s">
        <v>104</v>
      </c>
      <c r="G5" s="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2.75">
      <c r="A6" s="3"/>
      <c r="B6" s="3"/>
      <c r="C6" s="3"/>
      <c r="D6" s="3"/>
      <c r="E6" s="10" t="s">
        <v>105</v>
      </c>
      <c r="F6" s="11" t="s">
        <v>106</v>
      </c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2.75">
      <c r="A7" s="3"/>
      <c r="B7" s="3"/>
      <c r="C7" s="3"/>
      <c r="D7" s="3"/>
      <c r="E7" s="10" t="s">
        <v>64</v>
      </c>
      <c r="F7" s="11" t="s">
        <v>107</v>
      </c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2.75">
      <c r="A8" s="3"/>
      <c r="B8" s="3"/>
      <c r="C8" s="3"/>
      <c r="D8" s="3"/>
      <c r="E8" s="10" t="s">
        <v>55</v>
      </c>
      <c r="F8" s="11" t="s">
        <v>108</v>
      </c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2.75">
      <c r="A9" s="3"/>
      <c r="B9" s="3"/>
      <c r="C9" s="3"/>
      <c r="D9" s="3"/>
      <c r="E9" s="10" t="s">
        <v>56</v>
      </c>
      <c r="F9" s="11" t="s">
        <v>61</v>
      </c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2.75">
      <c r="A10" s="4" t="s">
        <v>70</v>
      </c>
      <c r="B10" s="3"/>
      <c r="C10" s="3"/>
      <c r="D10" s="3"/>
      <c r="E10" s="10" t="s">
        <v>57</v>
      </c>
      <c r="F10" s="11" t="s">
        <v>57</v>
      </c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6.75" customHeight="1">
      <c r="A11" s="3"/>
      <c r="B11" s="3"/>
      <c r="C11" s="3"/>
      <c r="D11" s="3"/>
      <c r="E11" s="12"/>
      <c r="F11" s="13"/>
      <c r="G11" s="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>
      <c r="A12" s="14">
        <v>1</v>
      </c>
      <c r="B12" s="3" t="s">
        <v>72</v>
      </c>
      <c r="C12" s="3"/>
      <c r="D12" s="3"/>
      <c r="E12" s="15">
        <v>47114</v>
      </c>
      <c r="F12" s="16">
        <v>44568</v>
      </c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6.75" customHeight="1">
      <c r="A13" s="14"/>
      <c r="B13" s="3"/>
      <c r="C13" s="3"/>
      <c r="D13" s="3"/>
      <c r="E13" s="15"/>
      <c r="F13" s="16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12.75">
      <c r="A14" s="14">
        <v>2</v>
      </c>
      <c r="B14" s="3" t="s">
        <v>73</v>
      </c>
      <c r="C14" s="3"/>
      <c r="D14" s="3"/>
      <c r="E14" s="15">
        <v>416</v>
      </c>
      <c r="F14" s="16">
        <v>1135</v>
      </c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6.75" customHeight="1">
      <c r="A15" s="14"/>
      <c r="B15" s="3"/>
      <c r="C15" s="3"/>
      <c r="D15" s="3"/>
      <c r="E15" s="15"/>
      <c r="F15" s="16"/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2.75">
      <c r="A16" s="14">
        <v>3</v>
      </c>
      <c r="B16" s="3" t="s">
        <v>74</v>
      </c>
      <c r="C16" s="3"/>
      <c r="D16" s="3"/>
      <c r="E16" s="17" t="s">
        <v>58</v>
      </c>
      <c r="F16" s="18" t="s">
        <v>58</v>
      </c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6.75" customHeight="1">
      <c r="A17" s="14"/>
      <c r="B17" s="3"/>
      <c r="C17" s="3"/>
      <c r="D17" s="3"/>
      <c r="E17" s="15"/>
      <c r="F17" s="16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12.75">
      <c r="A18" s="14">
        <v>4</v>
      </c>
      <c r="B18" s="3" t="s">
        <v>75</v>
      </c>
      <c r="C18" s="3"/>
      <c r="D18" s="3"/>
      <c r="E18" s="15">
        <v>372</v>
      </c>
      <c r="F18" s="16">
        <v>222</v>
      </c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6.75" customHeight="1">
      <c r="A19" s="14"/>
      <c r="B19" s="3"/>
      <c r="C19" s="3"/>
      <c r="D19" s="3"/>
      <c r="E19" s="15"/>
      <c r="F19" s="16"/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12.75">
      <c r="A20" s="14">
        <v>5</v>
      </c>
      <c r="B20" s="3" t="s">
        <v>76</v>
      </c>
      <c r="C20" s="3"/>
      <c r="D20" s="3"/>
      <c r="E20" s="15">
        <v>1195</v>
      </c>
      <c r="F20" s="16">
        <v>1256</v>
      </c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6.75" customHeight="1">
      <c r="A21" s="14"/>
      <c r="B21" s="3"/>
      <c r="C21" s="3"/>
      <c r="D21" s="3"/>
      <c r="E21" s="15"/>
      <c r="F21" s="16"/>
      <c r="G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2.75">
      <c r="A22" s="14">
        <v>6</v>
      </c>
      <c r="B22" s="3" t="s">
        <v>77</v>
      </c>
      <c r="C22" s="3"/>
      <c r="D22" s="3"/>
      <c r="E22" s="15"/>
      <c r="F22" s="16"/>
      <c r="G22" s="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2.75">
      <c r="A23" s="14"/>
      <c r="B23" s="19"/>
      <c r="C23" s="20" t="s">
        <v>86</v>
      </c>
      <c r="D23" s="21"/>
      <c r="E23" s="22">
        <v>63421</v>
      </c>
      <c r="F23" s="23">
        <v>36949</v>
      </c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2.75">
      <c r="A24" s="14"/>
      <c r="B24" s="24"/>
      <c r="C24" s="25" t="s">
        <v>87</v>
      </c>
      <c r="D24" s="3"/>
      <c r="E24" s="15">
        <v>66354</v>
      </c>
      <c r="F24" s="16">
        <v>42763</v>
      </c>
      <c r="G24" s="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2.75">
      <c r="A25" s="14"/>
      <c r="B25" s="24"/>
      <c r="C25" s="25" t="s">
        <v>88</v>
      </c>
      <c r="D25" s="3"/>
      <c r="E25" s="15">
        <v>2455</v>
      </c>
      <c r="F25" s="16">
        <v>3363</v>
      </c>
      <c r="G25" s="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2.75">
      <c r="A26" s="14"/>
      <c r="B26" s="24"/>
      <c r="C26" s="25" t="s">
        <v>89</v>
      </c>
      <c r="D26" s="3"/>
      <c r="E26" s="15">
        <v>4118</v>
      </c>
      <c r="F26" s="16">
        <v>1581</v>
      </c>
      <c r="G26" s="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2.75">
      <c r="A27" s="14"/>
      <c r="B27" s="21"/>
      <c r="C27" s="21"/>
      <c r="D27" s="21"/>
      <c r="E27" s="22">
        <f>SUM(E23:E26)</f>
        <v>136348</v>
      </c>
      <c r="F27" s="23">
        <f>SUM(F23:F26)</f>
        <v>84656</v>
      </c>
      <c r="G27" s="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2.75">
      <c r="A28" s="14">
        <v>7</v>
      </c>
      <c r="B28" s="3" t="s">
        <v>78</v>
      </c>
      <c r="C28" s="3"/>
      <c r="D28" s="3"/>
      <c r="E28" s="15"/>
      <c r="F28" s="16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2.75">
      <c r="A29" s="14"/>
      <c r="B29" s="19"/>
      <c r="C29" s="20" t="s">
        <v>90</v>
      </c>
      <c r="D29" s="21"/>
      <c r="E29" s="22">
        <f>99370-92</f>
        <v>99278</v>
      </c>
      <c r="F29" s="23">
        <v>64165</v>
      </c>
      <c r="G29" s="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2.75">
      <c r="A30" s="14"/>
      <c r="B30" s="24"/>
      <c r="C30" s="25" t="s">
        <v>91</v>
      </c>
      <c r="D30" s="3"/>
      <c r="E30" s="15">
        <v>14007</v>
      </c>
      <c r="F30" s="16">
        <v>9238</v>
      </c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2.75">
      <c r="A31" s="14"/>
      <c r="B31" s="24"/>
      <c r="C31" s="25" t="s">
        <v>92</v>
      </c>
      <c r="D31" s="3"/>
      <c r="E31" s="15">
        <f>10247+1</f>
        <v>10248</v>
      </c>
      <c r="F31" s="16">
        <v>4388</v>
      </c>
      <c r="G31" s="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2.75">
      <c r="A32" s="14"/>
      <c r="B32" s="24"/>
      <c r="C32" s="25" t="s">
        <v>93</v>
      </c>
      <c r="D32" s="3"/>
      <c r="E32" s="15">
        <f>4948+91</f>
        <v>5039</v>
      </c>
      <c r="F32" s="16">
        <v>5065</v>
      </c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2.75">
      <c r="A33" s="14"/>
      <c r="B33" s="24"/>
      <c r="C33" s="25" t="s">
        <v>94</v>
      </c>
      <c r="D33" s="3"/>
      <c r="E33" s="15">
        <v>991</v>
      </c>
      <c r="F33" s="16">
        <v>3608</v>
      </c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2.75">
      <c r="A34" s="14"/>
      <c r="B34" s="24"/>
      <c r="C34" s="25" t="s">
        <v>95</v>
      </c>
      <c r="D34" s="3"/>
      <c r="E34" s="26">
        <v>1026</v>
      </c>
      <c r="F34" s="16">
        <v>407</v>
      </c>
      <c r="G34" s="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2.75">
      <c r="A35" s="14"/>
      <c r="B35" s="21"/>
      <c r="C35" s="21"/>
      <c r="D35" s="21"/>
      <c r="E35" s="22">
        <f>SUM(E29:E34)</f>
        <v>130589</v>
      </c>
      <c r="F35" s="23">
        <f>SUM(F29:F34)</f>
        <v>86871</v>
      </c>
      <c r="G35" s="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6.75" customHeight="1">
      <c r="A36" s="14"/>
      <c r="B36" s="3"/>
      <c r="C36" s="3"/>
      <c r="D36" s="3"/>
      <c r="E36" s="15"/>
      <c r="F36" s="16"/>
      <c r="G36" s="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2.75">
      <c r="A37" s="14">
        <v>8</v>
      </c>
      <c r="B37" s="3" t="s">
        <v>79</v>
      </c>
      <c r="C37" s="3"/>
      <c r="D37" s="3"/>
      <c r="E37" s="15">
        <f>E27-E35</f>
        <v>5759</v>
      </c>
      <c r="F37" s="16">
        <f>F27-F35</f>
        <v>-2215</v>
      </c>
      <c r="G37" s="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6.75" customHeight="1">
      <c r="A38" s="14"/>
      <c r="B38" s="3"/>
      <c r="C38" s="3"/>
      <c r="D38" s="3"/>
      <c r="E38" s="15"/>
      <c r="F38" s="16"/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2.75">
      <c r="A39" s="14"/>
      <c r="B39" s="3"/>
      <c r="C39" s="3"/>
      <c r="D39" s="3"/>
      <c r="E39" s="27">
        <f>+E12+E14+E18+E20+E37</f>
        <v>54856</v>
      </c>
      <c r="F39" s="28">
        <f>+F12+F14+F18+F20+F37</f>
        <v>44966</v>
      </c>
      <c r="G39" s="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6.75" customHeight="1">
      <c r="A40" s="14" t="s">
        <v>71</v>
      </c>
      <c r="B40" s="3" t="s">
        <v>71</v>
      </c>
      <c r="C40" s="3"/>
      <c r="D40" s="3"/>
      <c r="E40" s="29"/>
      <c r="F40" s="30"/>
      <c r="G40" s="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2.75">
      <c r="A41" s="14">
        <v>9</v>
      </c>
      <c r="B41" s="3" t="s">
        <v>80</v>
      </c>
      <c r="C41" s="3"/>
      <c r="D41" s="3"/>
      <c r="E41" s="15">
        <v>20350</v>
      </c>
      <c r="F41" s="16">
        <v>20350</v>
      </c>
      <c r="G41" s="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2.75">
      <c r="A42" s="14"/>
      <c r="B42" s="3" t="s">
        <v>81</v>
      </c>
      <c r="C42" s="3"/>
      <c r="D42" s="3"/>
      <c r="E42" s="15"/>
      <c r="F42" s="16"/>
      <c r="G42" s="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2.75">
      <c r="A43" s="14"/>
      <c r="B43" s="19"/>
      <c r="C43" s="20" t="s">
        <v>96</v>
      </c>
      <c r="D43" s="21"/>
      <c r="E43" s="22">
        <v>5672</v>
      </c>
      <c r="F43" s="23">
        <v>5672</v>
      </c>
      <c r="G43" s="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2.75">
      <c r="A44" s="14"/>
      <c r="B44" s="24"/>
      <c r="C44" s="25" t="s">
        <v>97</v>
      </c>
      <c r="D44" s="3"/>
      <c r="E44" s="15">
        <v>2143</v>
      </c>
      <c r="F44" s="16">
        <v>2143</v>
      </c>
      <c r="G44" s="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2.75">
      <c r="A45" s="14"/>
      <c r="B45" s="24"/>
      <c r="C45" s="25" t="s">
        <v>98</v>
      </c>
      <c r="D45" s="3"/>
      <c r="E45" s="17" t="s">
        <v>58</v>
      </c>
      <c r="F45" s="18" t="s">
        <v>58</v>
      </c>
      <c r="G45" s="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2.75">
      <c r="A46" s="14"/>
      <c r="B46" s="24"/>
      <c r="C46" s="25" t="s">
        <v>99</v>
      </c>
      <c r="D46" s="3"/>
      <c r="E46" s="17" t="s">
        <v>58</v>
      </c>
      <c r="F46" s="18" t="s">
        <v>58</v>
      </c>
      <c r="G46" s="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2.75">
      <c r="A47" s="14"/>
      <c r="B47" s="24"/>
      <c r="C47" s="25" t="s">
        <v>100</v>
      </c>
      <c r="D47" s="3"/>
      <c r="E47" s="15">
        <v>18485</v>
      </c>
      <c r="F47" s="16">
        <v>6430</v>
      </c>
      <c r="G47" s="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2.75">
      <c r="A48" s="14"/>
      <c r="B48" s="24"/>
      <c r="C48" s="25" t="s">
        <v>101</v>
      </c>
      <c r="D48" s="3"/>
      <c r="E48" s="15">
        <v>-34</v>
      </c>
      <c r="F48" s="18" t="s">
        <v>58</v>
      </c>
      <c r="G48" s="9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2.75">
      <c r="A49" s="14"/>
      <c r="B49" s="21"/>
      <c r="C49" s="21"/>
      <c r="D49" s="21"/>
      <c r="E49" s="22">
        <f>SUM(E43:E48)</f>
        <v>26266</v>
      </c>
      <c r="F49" s="23">
        <f>SUM(F43:F48)</f>
        <v>14245</v>
      </c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6.75" customHeight="1">
      <c r="A50" s="14"/>
      <c r="B50" s="3"/>
      <c r="C50" s="3"/>
      <c r="D50" s="3"/>
      <c r="E50" s="15"/>
      <c r="F50" s="16"/>
      <c r="G50" s="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.75">
      <c r="A51" s="14"/>
      <c r="B51" s="3"/>
      <c r="C51" s="3" t="s">
        <v>102</v>
      </c>
      <c r="D51" s="3"/>
      <c r="E51" s="22">
        <f>E41+E49</f>
        <v>46616</v>
      </c>
      <c r="F51" s="23">
        <f>F41+F49</f>
        <v>34595</v>
      </c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6.75" customHeight="1">
      <c r="A52" s="14"/>
      <c r="B52" s="3"/>
      <c r="C52" s="3"/>
      <c r="D52" s="3"/>
      <c r="E52" s="22"/>
      <c r="F52" s="23"/>
      <c r="G52" s="9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2.75">
      <c r="A53" s="14">
        <v>10</v>
      </c>
      <c r="B53" s="3" t="s">
        <v>82</v>
      </c>
      <c r="C53" s="3"/>
      <c r="D53" s="3"/>
      <c r="E53" s="15">
        <v>2614</v>
      </c>
      <c r="F53" s="16">
        <v>1721</v>
      </c>
      <c r="G53" s="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6.75" customHeight="1">
      <c r="A54" s="14"/>
      <c r="B54" s="3"/>
      <c r="C54" s="3"/>
      <c r="D54" s="3"/>
      <c r="E54" s="15"/>
      <c r="F54" s="16"/>
      <c r="G54" s="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2.75">
      <c r="A55" s="14">
        <v>11</v>
      </c>
      <c r="B55" s="3" t="s">
        <v>83</v>
      </c>
      <c r="C55" s="3"/>
      <c r="D55" s="3"/>
      <c r="E55" s="17" t="s">
        <v>58</v>
      </c>
      <c r="F55" s="18" t="s">
        <v>58</v>
      </c>
      <c r="G55" s="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6.75" customHeight="1">
      <c r="A56" s="14"/>
      <c r="B56" s="3"/>
      <c r="C56" s="3"/>
      <c r="D56" s="3"/>
      <c r="E56" s="15"/>
      <c r="F56" s="16"/>
      <c r="G56" s="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2.75">
      <c r="A57" s="14">
        <v>12</v>
      </c>
      <c r="B57" s="3" t="s">
        <v>84</v>
      </c>
      <c r="C57" s="3"/>
      <c r="D57" s="3"/>
      <c r="E57" s="15" t="s">
        <v>71</v>
      </c>
      <c r="F57" s="16" t="s">
        <v>71</v>
      </c>
      <c r="G57" s="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2.75">
      <c r="A58" s="14"/>
      <c r="B58" s="19"/>
      <c r="C58" s="20" t="s">
        <v>93</v>
      </c>
      <c r="D58" s="21"/>
      <c r="E58" s="22">
        <v>4506</v>
      </c>
      <c r="F58" s="23">
        <v>7812</v>
      </c>
      <c r="G58" s="9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2.75">
      <c r="A59" s="14"/>
      <c r="B59" s="24"/>
      <c r="C59" s="25" t="s">
        <v>103</v>
      </c>
      <c r="D59" s="3"/>
      <c r="E59" s="15">
        <v>1120</v>
      </c>
      <c r="F59" s="16">
        <v>838</v>
      </c>
      <c r="G59" s="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2.75">
      <c r="A60" s="14"/>
      <c r="B60" s="21"/>
      <c r="C60" s="21"/>
      <c r="D60" s="21"/>
      <c r="E60" s="22">
        <f>E58+E59</f>
        <v>5626</v>
      </c>
      <c r="F60" s="23">
        <f>F58+F59</f>
        <v>8650</v>
      </c>
      <c r="G60" s="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6.75" customHeight="1">
      <c r="A61" s="14"/>
      <c r="B61" s="3"/>
      <c r="C61" s="3"/>
      <c r="D61" s="3"/>
      <c r="E61" s="15"/>
      <c r="F61" s="16"/>
      <c r="G61" s="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2.75">
      <c r="A62" s="14"/>
      <c r="B62" s="3"/>
      <c r="C62" s="3"/>
      <c r="D62" s="3"/>
      <c r="E62" s="27">
        <f>+E51+E53+E60</f>
        <v>54856</v>
      </c>
      <c r="F62" s="28">
        <f>+F51+F53+F60</f>
        <v>44966</v>
      </c>
      <c r="G62" s="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6.75" customHeight="1">
      <c r="A63" s="14"/>
      <c r="B63" s="3"/>
      <c r="C63" s="3"/>
      <c r="D63" s="3"/>
      <c r="E63" s="29"/>
      <c r="F63" s="30"/>
      <c r="G63" s="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2.75">
      <c r="A64" s="14">
        <v>13</v>
      </c>
      <c r="B64" s="3" t="s">
        <v>85</v>
      </c>
      <c r="C64" s="3"/>
      <c r="D64" s="3"/>
      <c r="E64" s="31">
        <f>(+E51-E20)/20350</f>
        <v>2.231990171990172</v>
      </c>
      <c r="F64" s="32">
        <f>(+F51-F20)/20350</f>
        <v>1.6382800982800982</v>
      </c>
      <c r="G64" s="9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6.75" customHeight="1">
      <c r="A65" s="14"/>
      <c r="B65" s="3"/>
      <c r="C65" s="3"/>
      <c r="D65" s="3"/>
      <c r="E65" s="15"/>
      <c r="F65" s="16"/>
      <c r="G65" s="9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2.75">
      <c r="A66" s="14"/>
      <c r="B66" s="3"/>
      <c r="C66" s="3"/>
      <c r="D66" s="3"/>
      <c r="E66" s="33"/>
      <c r="F66" s="3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2.75">
      <c r="A67" s="1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2.75">
      <c r="A68" s="1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2.75">
      <c r="A69" s="1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2.75">
      <c r="A70" s="1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2.75">
      <c r="A71" s="1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2.75">
      <c r="A72" s="1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2.75">
      <c r="A73" s="1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2.75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2.75">
      <c r="A75" s="1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2.75">
      <c r="A76" s="1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2.75">
      <c r="A77" s="1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2.75">
      <c r="A78" s="1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2.75">
      <c r="A79" s="1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2.75">
      <c r="A80" s="1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2.75">
      <c r="A81" s="1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2.75">
      <c r="A82" s="1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2.75">
      <c r="A83" s="1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2.75">
      <c r="A84" s="1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2.75">
      <c r="A85" s="1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  <row r="96" spans="1:25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</row>
    <row r="97" spans="1:25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</row>
    <row r="98" spans="1:25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</row>
    <row r="99" spans="1:25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</row>
    <row r="100" spans="1:25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</row>
    <row r="101" spans="1:25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</row>
    <row r="102" spans="1:25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</row>
    <row r="103" spans="1:25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</row>
    <row r="104" spans="1:25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25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</row>
    <row r="106" spans="1:25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</row>
    <row r="107" spans="1:25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</row>
    <row r="108" spans="1:25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</row>
    <row r="110" spans="1:25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</row>
    <row r="112" spans="1:25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</row>
    <row r="113" spans="1:25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</row>
    <row r="114" spans="1:25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</sheetData>
  <printOptions horizontalCentered="1"/>
  <pageMargins left="0.5" right="0.3" top="0.1" bottom="0.1" header="0" footer="0"/>
  <pageSetup fitToHeight="1" fitToWidth="1" horizontalDpi="96" verticalDpi="96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